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айс-лист офисной мебели" sheetId="1" r:id="rId1"/>
    <sheet name="Смеси макроудобрений" sheetId="2" r:id="rId2"/>
  </sheets>
  <definedNames>
    <definedName name="_xlnm._FilterDatabase" localSheetId="0" hidden="1">'Прайс-лист офисной мебели'!$A$3:$K$13</definedName>
    <definedName name="_xlnm._FilterDatabase" localSheetId="1" hidden="1">'Смеси макроудобрений'!$A$3:$K$15</definedName>
  </definedNames>
  <calcPr calcId="125725"/>
</workbook>
</file>

<file path=xl/calcChain.xml><?xml version="1.0" encoding="utf-8"?>
<calcChain xmlns="http://schemas.openxmlformats.org/spreadsheetml/2006/main">
  <c r="K5" i="2"/>
  <c r="K6"/>
  <c r="K7"/>
  <c r="K8"/>
  <c r="K9"/>
  <c r="K10"/>
  <c r="K11"/>
  <c r="K12"/>
  <c r="K13"/>
  <c r="K14"/>
  <c r="K15"/>
  <c r="K4"/>
  <c r="F4" i="1"/>
  <c r="G4" s="1"/>
  <c r="E4"/>
  <c r="I5"/>
  <c r="I6"/>
  <c r="I7"/>
  <c r="I8"/>
  <c r="I9"/>
  <c r="I10"/>
  <c r="I11"/>
  <c r="I12"/>
  <c r="I13"/>
  <c r="I4"/>
  <c r="F5"/>
  <c r="G5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E5"/>
  <c r="E6"/>
  <c r="E7"/>
  <c r="E8"/>
  <c r="E9"/>
  <c r="E10"/>
  <c r="E11"/>
  <c r="E12"/>
  <c r="E13"/>
  <c r="J5"/>
  <c r="K5" s="1"/>
  <c r="J6"/>
  <c r="K6" s="1"/>
  <c r="J7"/>
  <c r="K7" s="1"/>
  <c r="J8"/>
  <c r="K8" s="1"/>
  <c r="J9"/>
  <c r="K9" s="1"/>
  <c r="J10"/>
  <c r="K10" s="1"/>
  <c r="J11"/>
  <c r="K11" s="1"/>
  <c r="J12"/>
  <c r="K12" s="1"/>
  <c r="J13"/>
  <c r="K13" s="1"/>
  <c r="J4"/>
  <c r="K4" s="1"/>
</calcChain>
</file>

<file path=xl/sharedStrings.xml><?xml version="1.0" encoding="utf-8"?>
<sst xmlns="http://schemas.openxmlformats.org/spreadsheetml/2006/main" count="61" uniqueCount="49">
  <si>
    <t>Прайс-лист офисной мебели</t>
  </si>
  <si>
    <t>№</t>
  </si>
  <si>
    <t>Наименование</t>
  </si>
  <si>
    <t>Цена без НДС</t>
  </si>
  <si>
    <t>Цена с НДС</t>
  </si>
  <si>
    <t>Цена ($)</t>
  </si>
  <si>
    <t>Курс $ =</t>
  </si>
  <si>
    <t>Столкомпьютерный прямой</t>
  </si>
  <si>
    <t>Стол компьютерный угловой</t>
  </si>
  <si>
    <t>Стол компьютерный со встроеной тумбой</t>
  </si>
  <si>
    <t>Тумба выкатная</t>
  </si>
  <si>
    <t>Тумба приставная</t>
  </si>
  <si>
    <t>Кресло рабочее</t>
  </si>
  <si>
    <t>Стол рабочий</t>
  </si>
  <si>
    <t>Стул компьютерный АС1</t>
  </si>
  <si>
    <t>Стул компьютерный с высокой спинкой</t>
  </si>
  <si>
    <t>Стул рабочий АСС</t>
  </si>
  <si>
    <t>Оптовые расценки</t>
  </si>
  <si>
    <t>НДС</t>
  </si>
  <si>
    <t>нет</t>
  </si>
  <si>
    <t>Наличие</t>
  </si>
  <si>
    <t>Есть</t>
  </si>
  <si>
    <t>Розничные расценки</t>
  </si>
  <si>
    <t>Смеси макроудобрений для смеси 2 на основе нитроаммофоса А 23-23-0</t>
  </si>
  <si>
    <t>Варианты смеси</t>
  </si>
  <si>
    <t>Нитроаммофос</t>
  </si>
  <si>
    <t>аммиачная селитра</t>
  </si>
  <si>
    <t>сульфат аммония</t>
  </si>
  <si>
    <t>хлорид калия</t>
  </si>
  <si>
    <t>сульфат калия</t>
  </si>
  <si>
    <t>калийная селитра</t>
  </si>
  <si>
    <t>калимагнезия</t>
  </si>
  <si>
    <t>сульфат магния</t>
  </si>
  <si>
    <t>Удобрения группы 2</t>
  </si>
  <si>
    <t>Удобрения группы 3 и 4</t>
  </si>
  <si>
    <t>мочевина</t>
  </si>
  <si>
    <t>Смесь 10</t>
  </si>
  <si>
    <t>Смесь 11</t>
  </si>
  <si>
    <t>Смесь 12</t>
  </si>
  <si>
    <t>Смесь 01</t>
  </si>
  <si>
    <t>Смесь 02</t>
  </si>
  <si>
    <t>Смесь 03</t>
  </si>
  <si>
    <t>Смесь 04</t>
  </si>
  <si>
    <t>Смесь 05</t>
  </si>
  <si>
    <t>Смесь 06</t>
  </si>
  <si>
    <t>Смесь 07</t>
  </si>
  <si>
    <t>Смесь 08</t>
  </si>
  <si>
    <t>Смесь 09</t>
  </si>
  <si>
    <t>вес смеси, кг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</si>
</sst>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[$$-2409]#,##0.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4" xfId="0" applyBorder="1"/>
    <xf numFmtId="0" fontId="0" fillId="0" borderId="25" xfId="0" applyBorder="1"/>
    <xf numFmtId="0" fontId="1" fillId="0" borderId="30" xfId="0" applyFont="1" applyBorder="1" applyAlignment="1">
      <alignment horizontal="center" vertical="center" wrapText="1"/>
    </xf>
    <xf numFmtId="0" fontId="0" fillId="0" borderId="31" xfId="0" applyBorder="1"/>
    <xf numFmtId="165" fontId="0" fillId="2" borderId="27" xfId="0" applyNumberFormat="1" applyFill="1" applyBorder="1" applyAlignment="1">
      <alignment horizontal="center" vertical="center"/>
    </xf>
    <xf numFmtId="165" fontId="0" fillId="2" borderId="16" xfId="0" applyNumberFormat="1" applyFill="1" applyBorder="1" applyAlignment="1">
      <alignment horizontal="center" vertical="center"/>
    </xf>
    <xf numFmtId="165" fontId="0" fillId="2" borderId="17" xfId="0" applyNumberFormat="1" applyFill="1" applyBorder="1" applyAlignment="1">
      <alignment horizontal="center" vertical="center"/>
    </xf>
    <xf numFmtId="164" fontId="0" fillId="0" borderId="21" xfId="0" applyNumberFormat="1" applyBorder="1"/>
    <xf numFmtId="164" fontId="0" fillId="0" borderId="19" xfId="0" applyNumberFormat="1" applyBorder="1"/>
    <xf numFmtId="164" fontId="0" fillId="2" borderId="19" xfId="0" applyNumberFormat="1" applyFill="1" applyBorder="1"/>
    <xf numFmtId="164" fontId="0" fillId="0" borderId="18" xfId="0" applyNumberFormat="1" applyBorder="1"/>
    <xf numFmtId="164" fontId="0" fillId="2" borderId="20" xfId="0" applyNumberFormat="1" applyFill="1" applyBorder="1"/>
    <xf numFmtId="164" fontId="0" fillId="0" borderId="22" xfId="0" applyNumberForma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2" xfId="0" applyNumberFormat="1" applyBorder="1"/>
    <xf numFmtId="164" fontId="0" fillId="2" borderId="3" xfId="0" applyNumberFormat="1" applyFill="1" applyBorder="1"/>
    <xf numFmtId="164" fontId="0" fillId="0" borderId="5" xfId="0" applyNumberFormat="1" applyBorder="1"/>
    <xf numFmtId="164" fontId="0" fillId="2" borderId="5" xfId="0" applyNumberFormat="1" applyFill="1" applyBorder="1"/>
    <xf numFmtId="164" fontId="0" fillId="0" borderId="4" xfId="0" applyNumberFormat="1" applyBorder="1"/>
    <xf numFmtId="164" fontId="0" fillId="2" borderId="6" xfId="0" applyNumberFormat="1" applyFill="1" applyBorder="1"/>
    <xf numFmtId="165" fontId="0" fillId="2" borderId="26" xfId="0" applyNumberFormat="1" applyFill="1" applyBorder="1"/>
    <xf numFmtId="165" fontId="0" fillId="2" borderId="14" xfId="0" applyNumberFormat="1" applyFill="1" applyBorder="1"/>
    <xf numFmtId="165" fontId="0" fillId="2" borderId="15" xfId="0" applyNumberFormat="1" applyFill="1" applyBorder="1"/>
    <xf numFmtId="0" fontId="2" fillId="0" borderId="3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2" fontId="0" fillId="0" borderId="1" xfId="0" applyNumberFormat="1" applyBorder="1"/>
    <xf numFmtId="0" fontId="4" fillId="0" borderId="0" xfId="0" applyFont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1363895707466877"/>
          <c:y val="6.98461486526403E-2"/>
          <c:w val="0.76798788686640318"/>
          <c:h val="0.49613270206175997"/>
        </c:manualLayout>
      </c:layout>
      <c:bar3DChart>
        <c:barDir val="col"/>
        <c:grouping val="clustered"/>
        <c:ser>
          <c:idx val="0"/>
          <c:order val="0"/>
          <c:tx>
            <c:v>Цена с НДС</c:v>
          </c:tx>
          <c:cat>
            <c:strRef>
              <c:f>'Прайс-лист офисной мебели'!$B$4:$B$13</c:f>
              <c:strCache>
                <c:ptCount val="10"/>
                <c:pt idx="0">
                  <c:v>Столкомпьютерный прямой</c:v>
                </c:pt>
                <c:pt idx="1">
                  <c:v>Стол компьютерный угловой</c:v>
                </c:pt>
                <c:pt idx="2">
                  <c:v>Стол компьютерный со встроеной тумбой</c:v>
                </c:pt>
                <c:pt idx="3">
                  <c:v>Тумба выкатная</c:v>
                </c:pt>
                <c:pt idx="4">
                  <c:v>Тумба приставная</c:v>
                </c:pt>
                <c:pt idx="5">
                  <c:v>Кресло рабочее</c:v>
                </c:pt>
                <c:pt idx="6">
                  <c:v>Стол рабочий</c:v>
                </c:pt>
                <c:pt idx="7">
                  <c:v>Стул компьютерный АС1</c:v>
                </c:pt>
                <c:pt idx="8">
                  <c:v>Стул компьютерный с высокой спинкой</c:v>
                </c:pt>
                <c:pt idx="9">
                  <c:v>Стул рабочий АСС</c:v>
                </c:pt>
              </c:strCache>
            </c:strRef>
          </c:cat>
          <c:val>
            <c:numRef>
              <c:f>'Прайс-лист офисной мебели'!$J$4:$J$13</c:f>
              <c:numCache>
                <c:formatCode>#,##0.00"р."</c:formatCode>
                <c:ptCount val="10"/>
                <c:pt idx="0">
                  <c:v>5074</c:v>
                </c:pt>
                <c:pt idx="1">
                  <c:v>6608</c:v>
                </c:pt>
                <c:pt idx="2">
                  <c:v>7316</c:v>
                </c:pt>
                <c:pt idx="3">
                  <c:v>1416</c:v>
                </c:pt>
                <c:pt idx="4">
                  <c:v>944</c:v>
                </c:pt>
                <c:pt idx="5">
                  <c:v>3304</c:v>
                </c:pt>
                <c:pt idx="6">
                  <c:v>1840.8</c:v>
                </c:pt>
                <c:pt idx="7">
                  <c:v>1463.2</c:v>
                </c:pt>
                <c:pt idx="8">
                  <c:v>1711</c:v>
                </c:pt>
                <c:pt idx="9">
                  <c:v>1640.2</c:v>
                </c:pt>
              </c:numCache>
            </c:numRef>
          </c:val>
        </c:ser>
        <c:shape val="box"/>
        <c:axId val="74404608"/>
        <c:axId val="74406144"/>
        <c:axId val="0"/>
      </c:bar3DChart>
      <c:catAx>
        <c:axId val="74404608"/>
        <c:scaling>
          <c:orientation val="minMax"/>
        </c:scaling>
        <c:axPos val="b"/>
        <c:numFmt formatCode="@" sourceLinked="0"/>
        <c:majorTickMark val="none"/>
        <c:tickLblPos val="nextTo"/>
        <c:txPr>
          <a:bodyPr rot="-5400000" vert="horz" anchor="ctr" anchorCtr="0"/>
          <a:lstStyle/>
          <a:p>
            <a:pPr>
              <a:defRPr sz="1400" cap="none" baseline="0">
                <a:latin typeface="Times New Roman" pitchFamily="18" charset="0"/>
              </a:defRPr>
            </a:pPr>
            <a:endParaRPr lang="ru-RU"/>
          </a:p>
        </c:txPr>
        <c:crossAx val="74406144"/>
        <c:crosses val="autoZero"/>
        <c:lblAlgn val="ctr"/>
        <c:lblOffset val="100"/>
      </c:catAx>
      <c:valAx>
        <c:axId val="74406144"/>
        <c:scaling>
          <c:orientation val="minMax"/>
        </c:scaling>
        <c:axPos val="l"/>
        <c:majorGridlines/>
        <c:numFmt formatCode="#,##0.00&quot;р.&quot;" sourceLinked="1"/>
        <c:tickLblPos val="nextTo"/>
        <c:txPr>
          <a:bodyPr/>
          <a:lstStyle/>
          <a:p>
            <a:pPr>
              <a:defRPr sz="1400" baseline="0">
                <a:latin typeface="Times New Roman" pitchFamily="18" charset="0"/>
              </a:defRPr>
            </a:pPr>
            <a:endParaRPr lang="ru-RU"/>
          </a:p>
        </c:txPr>
        <c:crossAx val="74404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2616480955851"/>
          <c:y val="0.38413314091365591"/>
          <c:w val="8.4438932474123998E-2"/>
          <c:h val="0.20709483603706175"/>
        </c:manualLayout>
      </c:layout>
      <c:txPr>
        <a:bodyPr/>
        <a:lstStyle/>
        <a:p>
          <a:pPr>
            <a:defRPr sz="1400" baseline="0">
              <a:latin typeface="Times New Roman" pitchFamily="18" charset="0"/>
            </a:defRPr>
          </a:pPr>
          <a:endParaRPr lang="ru-RU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136390050009181"/>
          <c:y val="9.202219784896952E-2"/>
          <c:w val="0.7679878868664034"/>
          <c:h val="0.66799679146135837"/>
        </c:manualLayout>
      </c:layout>
      <c:bar3DChart>
        <c:barDir val="col"/>
        <c:grouping val="clustered"/>
        <c:ser>
          <c:idx val="0"/>
          <c:order val="0"/>
          <c:tx>
            <c:v>Вес смеси, кг</c:v>
          </c:tx>
          <c:cat>
            <c:strRef>
              <c:f>'Смеси макроудобрений'!$A$4:$A$15</c:f>
              <c:strCache>
                <c:ptCount val="12"/>
                <c:pt idx="0">
                  <c:v>Смесь 01</c:v>
                </c:pt>
                <c:pt idx="1">
                  <c:v>Смесь 02</c:v>
                </c:pt>
                <c:pt idx="2">
                  <c:v>Смесь 03</c:v>
                </c:pt>
                <c:pt idx="3">
                  <c:v>Смесь 04</c:v>
                </c:pt>
                <c:pt idx="4">
                  <c:v>Смесь 05</c:v>
                </c:pt>
                <c:pt idx="5">
                  <c:v>Смесь 06</c:v>
                </c:pt>
                <c:pt idx="6">
                  <c:v>Смесь 07</c:v>
                </c:pt>
                <c:pt idx="7">
                  <c:v>Смесь 08</c:v>
                </c:pt>
                <c:pt idx="8">
                  <c:v>Смесь 09</c:v>
                </c:pt>
                <c:pt idx="9">
                  <c:v>Смесь 10</c:v>
                </c:pt>
                <c:pt idx="10">
                  <c:v>Смесь 11</c:v>
                </c:pt>
                <c:pt idx="11">
                  <c:v>Смесь 12</c:v>
                </c:pt>
              </c:strCache>
            </c:strRef>
          </c:cat>
          <c:val>
            <c:numRef>
              <c:f>'Смеси макроудобрений'!$K$4:$K$15</c:f>
              <c:numCache>
                <c:formatCode>0.00</c:formatCode>
                <c:ptCount val="12"/>
                <c:pt idx="0">
                  <c:v>6.5</c:v>
                </c:pt>
                <c:pt idx="1">
                  <c:v>7.1</c:v>
                </c:pt>
                <c:pt idx="2">
                  <c:v>6.5</c:v>
                </c:pt>
                <c:pt idx="3">
                  <c:v>6.6000000000000005</c:v>
                </c:pt>
                <c:pt idx="4">
                  <c:v>6.8999999999999995</c:v>
                </c:pt>
                <c:pt idx="5">
                  <c:v>7.5</c:v>
                </c:pt>
                <c:pt idx="6">
                  <c:v>6.65</c:v>
                </c:pt>
                <c:pt idx="7">
                  <c:v>7</c:v>
                </c:pt>
                <c:pt idx="8">
                  <c:v>7.8</c:v>
                </c:pt>
                <c:pt idx="9">
                  <c:v>8.4</c:v>
                </c:pt>
                <c:pt idx="10">
                  <c:v>6.95</c:v>
                </c:pt>
                <c:pt idx="11">
                  <c:v>7.9</c:v>
                </c:pt>
              </c:numCache>
            </c:numRef>
          </c:val>
        </c:ser>
        <c:shape val="box"/>
        <c:axId val="75561216"/>
        <c:axId val="75758208"/>
        <c:axId val="0"/>
      </c:bar3DChart>
      <c:catAx>
        <c:axId val="75561216"/>
        <c:scaling>
          <c:orientation val="minMax"/>
        </c:scaling>
        <c:axPos val="b"/>
        <c:numFmt formatCode="@" sourceLinked="0"/>
        <c:majorTickMark val="none"/>
        <c:tickLblPos val="nextTo"/>
        <c:txPr>
          <a:bodyPr rot="-5400000" vert="horz" anchor="ctr" anchorCtr="0"/>
          <a:lstStyle/>
          <a:p>
            <a:pPr>
              <a:defRPr sz="1400" cap="none" baseline="0">
                <a:latin typeface="Times New Roman" pitchFamily="18" charset="0"/>
              </a:defRPr>
            </a:pPr>
            <a:endParaRPr lang="ru-RU"/>
          </a:p>
        </c:txPr>
        <c:crossAx val="75758208"/>
        <c:crosses val="autoZero"/>
        <c:lblAlgn val="ctr"/>
        <c:lblOffset val="100"/>
      </c:catAx>
      <c:valAx>
        <c:axId val="75758208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sz="1400" baseline="0">
                <a:latin typeface="Times New Roman" pitchFamily="18" charset="0"/>
              </a:defRPr>
            </a:pPr>
            <a:endParaRPr lang="ru-RU"/>
          </a:p>
        </c:txPr>
        <c:crossAx val="75561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2616480955829"/>
          <c:y val="0.38413314091365591"/>
          <c:w val="8.4438932474123998E-2"/>
          <c:h val="0.20709483603706186"/>
        </c:manualLayout>
      </c:layout>
      <c:txPr>
        <a:bodyPr/>
        <a:lstStyle/>
        <a:p>
          <a:pPr>
            <a:defRPr sz="1400" baseline="0">
              <a:latin typeface="Times New Roman" pitchFamily="18" charset="0"/>
            </a:defRPr>
          </a:pPr>
          <a:endParaRPr lang="ru-RU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47625</xdr:rowOff>
    </xdr:from>
    <xdr:to>
      <xdr:col>12</xdr:col>
      <xdr:colOff>76199</xdr:colOff>
      <xdr:row>47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15</xdr:col>
      <xdr:colOff>114300</xdr:colOff>
      <xdr:row>40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"/>
  <sheetViews>
    <sheetView workbookViewId="0">
      <selection activeCell="B15" sqref="B15"/>
    </sheetView>
  </sheetViews>
  <sheetFormatPr defaultRowHeight="15"/>
  <cols>
    <col min="2" max="2" width="26" customWidth="1"/>
    <col min="3" max="3" width="9.7109375" bestFit="1" customWidth="1"/>
    <col min="4" max="4" width="9.85546875" bestFit="1" customWidth="1"/>
    <col min="5" max="5" width="11.85546875" bestFit="1" customWidth="1"/>
    <col min="6" max="6" width="9.7109375" bestFit="1" customWidth="1"/>
    <col min="7" max="7" width="9.28515625" bestFit="1" customWidth="1"/>
    <col min="8" max="10" width="9.85546875" bestFit="1" customWidth="1"/>
    <col min="11" max="11" width="9.28515625" bestFit="1" customWidth="1"/>
  </cols>
  <sheetData>
    <row r="1" spans="1:16" ht="31.5" customHeight="1" thickBot="1">
      <c r="A1" s="39" t="s">
        <v>0</v>
      </c>
      <c r="B1" s="39"/>
      <c r="C1" s="39"/>
      <c r="D1" s="40"/>
      <c r="E1" s="40"/>
      <c r="F1" s="40"/>
      <c r="G1" s="40"/>
      <c r="H1" s="40"/>
      <c r="I1" s="40"/>
      <c r="J1" s="40"/>
      <c r="K1" s="40"/>
    </row>
    <row r="2" spans="1:16" ht="15.75" thickBot="1">
      <c r="A2" s="41" t="s">
        <v>1</v>
      </c>
      <c r="B2" s="43" t="s">
        <v>2</v>
      </c>
      <c r="C2" s="45" t="s">
        <v>20</v>
      </c>
      <c r="D2" s="36" t="s">
        <v>17</v>
      </c>
      <c r="E2" s="37"/>
      <c r="F2" s="37"/>
      <c r="G2" s="38"/>
      <c r="H2" s="37" t="s">
        <v>22</v>
      </c>
      <c r="I2" s="37"/>
      <c r="J2" s="37"/>
      <c r="K2" s="38"/>
    </row>
    <row r="3" spans="1:16" ht="30.75" thickBot="1">
      <c r="A3" s="42"/>
      <c r="B3" s="44"/>
      <c r="C3" s="46"/>
      <c r="D3" s="3" t="s">
        <v>3</v>
      </c>
      <c r="E3" s="4" t="s">
        <v>18</v>
      </c>
      <c r="F3" s="3" t="s">
        <v>4</v>
      </c>
      <c r="G3" s="5" t="s">
        <v>5</v>
      </c>
      <c r="H3" s="14" t="s">
        <v>3</v>
      </c>
      <c r="I3" s="4" t="s">
        <v>18</v>
      </c>
      <c r="J3" s="4" t="s">
        <v>4</v>
      </c>
      <c r="K3" s="5" t="s">
        <v>5</v>
      </c>
      <c r="O3" s="6" t="s">
        <v>6</v>
      </c>
      <c r="P3" s="7">
        <v>26.7</v>
      </c>
    </row>
    <row r="4" spans="1:16" ht="33" customHeight="1">
      <c r="A4" s="2">
        <v>1</v>
      </c>
      <c r="B4" s="9" t="s">
        <v>7</v>
      </c>
      <c r="C4" s="15" t="s">
        <v>21</v>
      </c>
      <c r="D4" s="19">
        <v>3440</v>
      </c>
      <c r="E4" s="20">
        <f>D4*0.18</f>
        <v>619.19999999999993</v>
      </c>
      <c r="F4" s="21">
        <f>D4*1.18</f>
        <v>4059.2</v>
      </c>
      <c r="G4" s="33">
        <f>F4/$P$3</f>
        <v>152.02996254681648</v>
      </c>
      <c r="H4" s="22">
        <v>4300</v>
      </c>
      <c r="I4" s="20">
        <f>H4*0.18</f>
        <v>774</v>
      </c>
      <c r="J4" s="23">
        <f t="shared" ref="J4:J13" si="0">H4/100*118</f>
        <v>5074</v>
      </c>
      <c r="K4" s="16">
        <f t="shared" ref="K4:K13" si="1">J4/$P$3</f>
        <v>190.0374531835206</v>
      </c>
    </row>
    <row r="5" spans="1:16" ht="30" customHeight="1">
      <c r="A5" s="1">
        <v>2</v>
      </c>
      <c r="B5" s="10" t="s">
        <v>8</v>
      </c>
      <c r="C5" s="12" t="s">
        <v>21</v>
      </c>
      <c r="D5" s="24">
        <v>4480</v>
      </c>
      <c r="E5" s="25">
        <f t="shared" ref="E5:E13" si="2">D5*0.18</f>
        <v>806.4</v>
      </c>
      <c r="F5" s="26">
        <f t="shared" ref="F5:F13" si="3">D5*1.18</f>
        <v>5286.4</v>
      </c>
      <c r="G5" s="34">
        <f t="shared" ref="G5:G13" si="4">F5/$P$3</f>
        <v>197.99250936329588</v>
      </c>
      <c r="H5" s="27">
        <v>5600</v>
      </c>
      <c r="I5" s="25">
        <f t="shared" ref="I5:I13" si="5">H5*0.18</f>
        <v>1008</v>
      </c>
      <c r="J5" s="28">
        <f t="shared" si="0"/>
        <v>6608</v>
      </c>
      <c r="K5" s="17">
        <f t="shared" si="1"/>
        <v>247.49063670411985</v>
      </c>
    </row>
    <row r="6" spans="1:16" ht="30.75" customHeight="1">
      <c r="A6" s="1">
        <v>3</v>
      </c>
      <c r="B6" s="10" t="s">
        <v>9</v>
      </c>
      <c r="C6" s="12" t="s">
        <v>21</v>
      </c>
      <c r="D6" s="24">
        <v>4960</v>
      </c>
      <c r="E6" s="25">
        <f t="shared" si="2"/>
        <v>892.8</v>
      </c>
      <c r="F6" s="26">
        <f t="shared" si="3"/>
        <v>5852.7999999999993</v>
      </c>
      <c r="G6" s="34">
        <f t="shared" si="4"/>
        <v>219.20599250936328</v>
      </c>
      <c r="H6" s="27">
        <v>6200</v>
      </c>
      <c r="I6" s="25">
        <f t="shared" si="5"/>
        <v>1116</v>
      </c>
      <c r="J6" s="28">
        <f t="shared" si="0"/>
        <v>7316</v>
      </c>
      <c r="K6" s="17">
        <f t="shared" si="1"/>
        <v>274.00749063670412</v>
      </c>
    </row>
    <row r="7" spans="1:16">
      <c r="A7" s="1">
        <v>4</v>
      </c>
      <c r="B7" s="10" t="s">
        <v>10</v>
      </c>
      <c r="C7" s="12" t="s">
        <v>19</v>
      </c>
      <c r="D7" s="24">
        <v>960</v>
      </c>
      <c r="E7" s="25">
        <f t="shared" si="2"/>
        <v>172.79999999999998</v>
      </c>
      <c r="F7" s="26">
        <f t="shared" si="3"/>
        <v>1132.8</v>
      </c>
      <c r="G7" s="34">
        <f t="shared" si="4"/>
        <v>42.426966292134829</v>
      </c>
      <c r="H7" s="27">
        <v>1200</v>
      </c>
      <c r="I7" s="25">
        <f t="shared" si="5"/>
        <v>216</v>
      </c>
      <c r="J7" s="28">
        <f t="shared" si="0"/>
        <v>1416</v>
      </c>
      <c r="K7" s="17">
        <f t="shared" si="1"/>
        <v>53.033707865168537</v>
      </c>
    </row>
    <row r="8" spans="1:16" ht="15" customHeight="1">
      <c r="A8" s="1">
        <v>5</v>
      </c>
      <c r="B8" s="10" t="s">
        <v>11</v>
      </c>
      <c r="C8" s="12" t="s">
        <v>21</v>
      </c>
      <c r="D8" s="24">
        <v>640</v>
      </c>
      <c r="E8" s="25">
        <f t="shared" si="2"/>
        <v>115.19999999999999</v>
      </c>
      <c r="F8" s="26">
        <f t="shared" si="3"/>
        <v>755.19999999999993</v>
      </c>
      <c r="G8" s="34">
        <f t="shared" si="4"/>
        <v>28.284644194756552</v>
      </c>
      <c r="H8" s="27">
        <v>800</v>
      </c>
      <c r="I8" s="25">
        <f t="shared" si="5"/>
        <v>144</v>
      </c>
      <c r="J8" s="28">
        <f t="shared" si="0"/>
        <v>944</v>
      </c>
      <c r="K8" s="17">
        <f t="shared" si="1"/>
        <v>35.355805243445694</v>
      </c>
    </row>
    <row r="9" spans="1:16">
      <c r="A9" s="1">
        <v>6</v>
      </c>
      <c r="B9" s="10" t="s">
        <v>12</v>
      </c>
      <c r="C9" s="12" t="s">
        <v>21</v>
      </c>
      <c r="D9" s="24">
        <v>2240</v>
      </c>
      <c r="E9" s="25">
        <f t="shared" si="2"/>
        <v>403.2</v>
      </c>
      <c r="F9" s="26">
        <f t="shared" si="3"/>
        <v>2643.2</v>
      </c>
      <c r="G9" s="34">
        <f t="shared" si="4"/>
        <v>98.99625468164794</v>
      </c>
      <c r="H9" s="27">
        <v>2800</v>
      </c>
      <c r="I9" s="25">
        <f t="shared" si="5"/>
        <v>504</v>
      </c>
      <c r="J9" s="28">
        <f t="shared" si="0"/>
        <v>3304</v>
      </c>
      <c r="K9" s="17">
        <f t="shared" si="1"/>
        <v>123.74531835205993</v>
      </c>
    </row>
    <row r="10" spans="1:16" ht="15" customHeight="1">
      <c r="A10" s="1">
        <v>7</v>
      </c>
      <c r="B10" s="10" t="s">
        <v>13</v>
      </c>
      <c r="C10" s="12" t="s">
        <v>19</v>
      </c>
      <c r="D10" s="24">
        <v>1248</v>
      </c>
      <c r="E10" s="25">
        <f t="shared" si="2"/>
        <v>224.64</v>
      </c>
      <c r="F10" s="26">
        <f t="shared" si="3"/>
        <v>1472.6399999999999</v>
      </c>
      <c r="G10" s="34">
        <f t="shared" si="4"/>
        <v>55.155056179775279</v>
      </c>
      <c r="H10" s="27">
        <v>1560</v>
      </c>
      <c r="I10" s="25">
        <f t="shared" si="5"/>
        <v>280.8</v>
      </c>
      <c r="J10" s="28">
        <f t="shared" si="0"/>
        <v>1840.8</v>
      </c>
      <c r="K10" s="17">
        <f t="shared" si="1"/>
        <v>68.943820224719104</v>
      </c>
    </row>
    <row r="11" spans="1:16" ht="15.75" customHeight="1">
      <c r="A11" s="1">
        <v>8</v>
      </c>
      <c r="B11" s="10" t="s">
        <v>14</v>
      </c>
      <c r="C11" s="12" t="s">
        <v>21</v>
      </c>
      <c r="D11" s="24">
        <v>992</v>
      </c>
      <c r="E11" s="25">
        <f t="shared" si="2"/>
        <v>178.56</v>
      </c>
      <c r="F11" s="26">
        <f t="shared" si="3"/>
        <v>1170.56</v>
      </c>
      <c r="G11" s="34">
        <f t="shared" si="4"/>
        <v>43.841198501872661</v>
      </c>
      <c r="H11" s="27">
        <v>1240</v>
      </c>
      <c r="I11" s="25">
        <f t="shared" si="5"/>
        <v>223.2</v>
      </c>
      <c r="J11" s="28">
        <f t="shared" si="0"/>
        <v>1463.2</v>
      </c>
      <c r="K11" s="17">
        <f t="shared" si="1"/>
        <v>54.801498127340828</v>
      </c>
    </row>
    <row r="12" spans="1:16" ht="30.75" customHeight="1">
      <c r="A12" s="1">
        <v>9</v>
      </c>
      <c r="B12" s="10" t="s">
        <v>15</v>
      </c>
      <c r="C12" s="12" t="s">
        <v>21</v>
      </c>
      <c r="D12" s="24">
        <v>1160</v>
      </c>
      <c r="E12" s="25">
        <f t="shared" si="2"/>
        <v>208.79999999999998</v>
      </c>
      <c r="F12" s="26">
        <f t="shared" si="3"/>
        <v>1368.8</v>
      </c>
      <c r="G12" s="34">
        <f t="shared" si="4"/>
        <v>51.265917602996254</v>
      </c>
      <c r="H12" s="27">
        <v>1450</v>
      </c>
      <c r="I12" s="25">
        <f t="shared" si="5"/>
        <v>261</v>
      </c>
      <c r="J12" s="28">
        <f t="shared" si="0"/>
        <v>1711</v>
      </c>
      <c r="K12" s="17">
        <f t="shared" si="1"/>
        <v>64.082397003745314</v>
      </c>
    </row>
    <row r="13" spans="1:16" ht="15.75" customHeight="1" thickBot="1">
      <c r="A13" s="8">
        <v>10</v>
      </c>
      <c r="B13" s="11" t="s">
        <v>16</v>
      </c>
      <c r="C13" s="13" t="s">
        <v>21</v>
      </c>
      <c r="D13" s="29">
        <v>1112</v>
      </c>
      <c r="E13" s="29">
        <f t="shared" si="2"/>
        <v>200.16</v>
      </c>
      <c r="F13" s="30">
        <f t="shared" si="3"/>
        <v>1312.1599999999999</v>
      </c>
      <c r="G13" s="35">
        <f t="shared" si="4"/>
        <v>49.144569288389512</v>
      </c>
      <c r="H13" s="31">
        <v>1390</v>
      </c>
      <c r="I13" s="29">
        <f t="shared" si="5"/>
        <v>250.2</v>
      </c>
      <c r="J13" s="32">
        <f t="shared" si="0"/>
        <v>1640.2</v>
      </c>
      <c r="K13" s="18">
        <f t="shared" si="1"/>
        <v>61.430711610486895</v>
      </c>
    </row>
  </sheetData>
  <autoFilter ref="A3:K13"/>
  <mergeCells count="6">
    <mergeCell ref="D2:G2"/>
    <mergeCell ref="H2:K2"/>
    <mergeCell ref="A1:K1"/>
    <mergeCell ref="A2:A3"/>
    <mergeCell ref="B2:B3"/>
    <mergeCell ref="C2:C3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M6" sqref="M6"/>
    </sheetView>
  </sheetViews>
  <sheetFormatPr defaultRowHeight="15"/>
  <sheetData>
    <row r="1" spans="1:11" ht="56.25" customHeight="1">
      <c r="A1" s="48" t="s">
        <v>23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5" customHeight="1">
      <c r="A2" s="49" t="s">
        <v>24</v>
      </c>
      <c r="B2" s="49" t="s">
        <v>25</v>
      </c>
      <c r="C2" s="50" t="s">
        <v>33</v>
      </c>
      <c r="D2" s="50"/>
      <c r="E2" s="50"/>
      <c r="F2" s="50" t="s">
        <v>34</v>
      </c>
      <c r="G2" s="50"/>
      <c r="H2" s="50"/>
      <c r="I2" s="50"/>
      <c r="J2" s="50"/>
      <c r="K2" s="49" t="s">
        <v>48</v>
      </c>
    </row>
    <row r="3" spans="1:11" ht="45">
      <c r="A3" s="51"/>
      <c r="B3" s="51"/>
      <c r="C3" s="52" t="s">
        <v>35</v>
      </c>
      <c r="D3" s="52" t="s">
        <v>26</v>
      </c>
      <c r="E3" s="52" t="s">
        <v>27</v>
      </c>
      <c r="F3" s="52" t="s">
        <v>28</v>
      </c>
      <c r="G3" s="52" t="s">
        <v>29</v>
      </c>
      <c r="H3" s="52" t="s">
        <v>30</v>
      </c>
      <c r="I3" s="52" t="s">
        <v>31</v>
      </c>
      <c r="J3" s="52" t="s">
        <v>32</v>
      </c>
      <c r="K3" s="51"/>
    </row>
    <row r="4" spans="1:11">
      <c r="A4" s="53" t="s">
        <v>39</v>
      </c>
      <c r="B4" s="47">
        <v>2.7</v>
      </c>
      <c r="C4" s="47">
        <v>1</v>
      </c>
      <c r="D4" s="47">
        <v>0</v>
      </c>
      <c r="E4" s="47">
        <v>0</v>
      </c>
      <c r="F4" s="47">
        <v>1.8</v>
      </c>
      <c r="G4" s="47">
        <v>0</v>
      </c>
      <c r="H4" s="47">
        <v>0</v>
      </c>
      <c r="I4" s="47">
        <v>0</v>
      </c>
      <c r="J4" s="47">
        <v>1</v>
      </c>
      <c r="K4" s="47">
        <f>SUM(B4:J4)</f>
        <v>6.5</v>
      </c>
    </row>
    <row r="5" spans="1:11">
      <c r="A5" s="53" t="s">
        <v>40</v>
      </c>
      <c r="B5" s="47">
        <v>2.7</v>
      </c>
      <c r="C5" s="47">
        <v>1</v>
      </c>
      <c r="D5" s="47">
        <v>0</v>
      </c>
      <c r="E5" s="47">
        <v>0</v>
      </c>
      <c r="F5" s="47">
        <v>0</v>
      </c>
      <c r="G5" s="47">
        <v>2.4</v>
      </c>
      <c r="H5" s="47">
        <v>0</v>
      </c>
      <c r="I5" s="47">
        <v>0</v>
      </c>
      <c r="J5" s="47">
        <v>1</v>
      </c>
      <c r="K5" s="47">
        <f>SUM(B5:J5)</f>
        <v>7.1</v>
      </c>
    </row>
    <row r="6" spans="1:11">
      <c r="A6" s="53" t="s">
        <v>41</v>
      </c>
      <c r="B6" s="47">
        <v>2.7</v>
      </c>
      <c r="C6" s="47">
        <v>0.3</v>
      </c>
      <c r="D6" s="47">
        <v>0</v>
      </c>
      <c r="E6" s="47">
        <v>0</v>
      </c>
      <c r="F6" s="47">
        <v>0</v>
      </c>
      <c r="G6" s="47">
        <v>0</v>
      </c>
      <c r="H6" s="47">
        <v>2.5</v>
      </c>
      <c r="I6" s="47">
        <v>0</v>
      </c>
      <c r="J6" s="47">
        <v>1</v>
      </c>
      <c r="K6" s="47">
        <f>SUM(B6:J6)</f>
        <v>6.5</v>
      </c>
    </row>
    <row r="7" spans="1:11">
      <c r="A7" s="53" t="s">
        <v>42</v>
      </c>
      <c r="B7" s="47">
        <v>2.7</v>
      </c>
      <c r="C7" s="47">
        <v>1</v>
      </c>
      <c r="D7" s="47">
        <v>0</v>
      </c>
      <c r="E7" s="47">
        <v>0</v>
      </c>
      <c r="F7" s="47">
        <v>0.9</v>
      </c>
      <c r="G7" s="47">
        <v>0</v>
      </c>
      <c r="H7" s="47">
        <v>0</v>
      </c>
      <c r="I7" s="47">
        <v>2</v>
      </c>
      <c r="J7" s="47">
        <v>0</v>
      </c>
      <c r="K7" s="47">
        <f>SUM(B7:J7)</f>
        <v>6.6000000000000005</v>
      </c>
    </row>
    <row r="8" spans="1:11">
      <c r="A8" s="53" t="s">
        <v>43</v>
      </c>
      <c r="B8" s="47">
        <v>2.7</v>
      </c>
      <c r="C8" s="47">
        <v>0</v>
      </c>
      <c r="D8" s="47">
        <v>1.4</v>
      </c>
      <c r="E8" s="47">
        <v>0</v>
      </c>
      <c r="F8" s="47">
        <v>1.8</v>
      </c>
      <c r="G8" s="47">
        <v>0</v>
      </c>
      <c r="H8" s="47">
        <v>0</v>
      </c>
      <c r="I8" s="47">
        <v>0</v>
      </c>
      <c r="J8" s="47">
        <v>1</v>
      </c>
      <c r="K8" s="47">
        <f>SUM(B8:J8)</f>
        <v>6.8999999999999995</v>
      </c>
    </row>
    <row r="9" spans="1:11">
      <c r="A9" s="53" t="s">
        <v>44</v>
      </c>
      <c r="B9" s="47">
        <v>2.7</v>
      </c>
      <c r="C9" s="47">
        <v>0</v>
      </c>
      <c r="D9" s="47">
        <v>1.4</v>
      </c>
      <c r="E9" s="47">
        <v>0</v>
      </c>
      <c r="F9" s="47">
        <v>0</v>
      </c>
      <c r="G9" s="47">
        <v>2.4</v>
      </c>
      <c r="H9" s="47">
        <v>0</v>
      </c>
      <c r="I9" s="47">
        <v>0</v>
      </c>
      <c r="J9" s="47">
        <v>1</v>
      </c>
      <c r="K9" s="47">
        <f>SUM(B9:J9)</f>
        <v>7.5</v>
      </c>
    </row>
    <row r="10" spans="1:11">
      <c r="A10" s="53" t="s">
        <v>45</v>
      </c>
      <c r="B10" s="47">
        <v>2.7</v>
      </c>
      <c r="C10" s="47">
        <v>0</v>
      </c>
      <c r="D10" s="47">
        <v>0.45</v>
      </c>
      <c r="E10" s="47">
        <v>0</v>
      </c>
      <c r="F10" s="47">
        <v>0</v>
      </c>
      <c r="G10" s="47">
        <v>0</v>
      </c>
      <c r="H10" s="47">
        <v>2.5</v>
      </c>
      <c r="I10" s="47">
        <v>0</v>
      </c>
      <c r="J10" s="47">
        <v>1</v>
      </c>
      <c r="K10" s="47">
        <f>SUM(B10:J10)</f>
        <v>6.65</v>
      </c>
    </row>
    <row r="11" spans="1:11">
      <c r="A11" s="53" t="s">
        <v>46</v>
      </c>
      <c r="B11" s="47">
        <v>2.7</v>
      </c>
      <c r="C11" s="47">
        <v>0</v>
      </c>
      <c r="D11" s="47">
        <v>1.4</v>
      </c>
      <c r="E11" s="47">
        <v>0</v>
      </c>
      <c r="F11" s="47">
        <v>0.9</v>
      </c>
      <c r="G11" s="47">
        <v>0</v>
      </c>
      <c r="H11" s="47">
        <v>0</v>
      </c>
      <c r="I11" s="47">
        <v>2</v>
      </c>
      <c r="J11" s="47">
        <v>0</v>
      </c>
      <c r="K11" s="47">
        <f>SUM(B11:J11)</f>
        <v>7</v>
      </c>
    </row>
    <row r="12" spans="1:11">
      <c r="A12" s="53" t="s">
        <v>47</v>
      </c>
      <c r="B12" s="47">
        <v>2.7</v>
      </c>
      <c r="C12" s="47">
        <v>0</v>
      </c>
      <c r="D12" s="47">
        <v>0</v>
      </c>
      <c r="E12" s="47">
        <v>2.2999999999999998</v>
      </c>
      <c r="F12" s="47">
        <v>1.8</v>
      </c>
      <c r="G12" s="47">
        <v>0</v>
      </c>
      <c r="H12" s="47">
        <v>0</v>
      </c>
      <c r="I12" s="47">
        <v>0</v>
      </c>
      <c r="J12" s="47">
        <v>1</v>
      </c>
      <c r="K12" s="47">
        <f>SUM(B12:J12)</f>
        <v>7.8</v>
      </c>
    </row>
    <row r="13" spans="1:11">
      <c r="A13" s="53" t="s">
        <v>36</v>
      </c>
      <c r="B13" s="47">
        <v>2.7</v>
      </c>
      <c r="C13" s="47">
        <v>0</v>
      </c>
      <c r="D13" s="47">
        <v>0</v>
      </c>
      <c r="E13" s="47">
        <v>2.2999999999999998</v>
      </c>
      <c r="F13" s="47">
        <v>0</v>
      </c>
      <c r="G13" s="47">
        <v>2.4</v>
      </c>
      <c r="H13" s="47">
        <v>0</v>
      </c>
      <c r="I13" s="47">
        <v>0</v>
      </c>
      <c r="J13" s="47">
        <v>1</v>
      </c>
      <c r="K13" s="47">
        <f>SUM(B13:J13)</f>
        <v>8.4</v>
      </c>
    </row>
    <row r="14" spans="1:11">
      <c r="A14" s="53" t="s">
        <v>37</v>
      </c>
      <c r="B14" s="47">
        <v>2.7</v>
      </c>
      <c r="C14" s="47">
        <v>0</v>
      </c>
      <c r="D14" s="47">
        <v>0</v>
      </c>
      <c r="E14" s="47">
        <v>0.75</v>
      </c>
      <c r="F14" s="47">
        <v>0</v>
      </c>
      <c r="G14" s="47">
        <v>0</v>
      </c>
      <c r="H14" s="47">
        <v>2.5</v>
      </c>
      <c r="I14" s="47">
        <v>0</v>
      </c>
      <c r="J14" s="47">
        <v>1</v>
      </c>
      <c r="K14" s="47">
        <f>SUM(B14:J14)</f>
        <v>6.95</v>
      </c>
    </row>
    <row r="15" spans="1:11">
      <c r="A15" s="53" t="s">
        <v>38</v>
      </c>
      <c r="B15" s="47">
        <v>2.7</v>
      </c>
      <c r="C15" s="47">
        <v>0</v>
      </c>
      <c r="D15" s="47">
        <v>0</v>
      </c>
      <c r="E15" s="47">
        <v>2.2999999999999998</v>
      </c>
      <c r="F15" s="47">
        <v>0.9</v>
      </c>
      <c r="G15" s="47">
        <v>0</v>
      </c>
      <c r="H15" s="47">
        <v>0</v>
      </c>
      <c r="I15" s="47">
        <v>2</v>
      </c>
      <c r="J15" s="47">
        <v>0</v>
      </c>
      <c r="K15" s="47">
        <f>SUM(B15:J15)</f>
        <v>7.9</v>
      </c>
    </row>
  </sheetData>
  <autoFilter ref="A3:K15">
    <sortState ref="A5:K15">
      <sortCondition ref="A3:A15"/>
    </sortState>
  </autoFilter>
  <mergeCells count="6">
    <mergeCell ref="A1:K1"/>
    <mergeCell ref="C2:E2"/>
    <mergeCell ref="F2:J2"/>
    <mergeCell ref="A2:A3"/>
    <mergeCell ref="B2:B3"/>
    <mergeCell ref="K2:K3"/>
  </mergeCells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Прайс-лист офисной мебели</vt:lpstr>
      <vt:lpstr>Смеси макроудобрений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2014-05-17T20:13:53Z</dcterms:modified>
</cp:coreProperties>
</file>